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8" yWindow="312" windowWidth="22692" windowHeight="9276"/>
  </bookViews>
  <sheets>
    <sheet name="DS đơn hang lua chôn" sheetId="1" r:id="rId1"/>
  </sheets>
  <calcPr calcId="144525"/>
</workbook>
</file>

<file path=xl/calcChain.xml><?xml version="1.0" encoding="utf-8"?>
<calcChain xmlns="http://schemas.openxmlformats.org/spreadsheetml/2006/main">
  <c r="H22" i="1" l="1"/>
  <c r="J22" i="1" s="1"/>
  <c r="H21" i="1"/>
  <c r="J21" i="1" s="1"/>
  <c r="H20" i="1"/>
  <c r="J20" i="1" s="1"/>
  <c r="H19" i="1"/>
  <c r="J19" i="1" s="1"/>
  <c r="H18" i="1"/>
  <c r="J18" i="1" s="1"/>
  <c r="H17" i="1"/>
  <c r="J17" i="1" s="1"/>
  <c r="H16" i="1"/>
  <c r="J16" i="1" s="1"/>
  <c r="H15" i="1"/>
  <c r="J15" i="1" s="1"/>
  <c r="H14" i="1"/>
  <c r="J14" i="1" s="1"/>
  <c r="H13" i="1"/>
  <c r="J13" i="1" s="1"/>
  <c r="A13" i="1"/>
  <c r="A14" i="1" s="1"/>
  <c r="A15" i="1" s="1"/>
  <c r="A16" i="1" s="1"/>
  <c r="A17" i="1" s="1"/>
  <c r="A18" i="1" s="1"/>
  <c r="A19" i="1" s="1"/>
  <c r="A20" i="1" s="1"/>
  <c r="A21" i="1" s="1"/>
  <c r="A22" i="1" s="1"/>
  <c r="H12" i="1"/>
  <c r="J12" i="1" s="1"/>
  <c r="H11" i="1"/>
  <c r="J11" i="1" s="1"/>
  <c r="K11" i="1" s="1"/>
  <c r="H10" i="1"/>
  <c r="H24" i="1" l="1"/>
  <c r="K12" i="1"/>
  <c r="K13" i="1"/>
  <c r="K14" i="1"/>
  <c r="K15" i="1"/>
  <c r="K16" i="1"/>
  <c r="K17" i="1"/>
  <c r="K18" i="1"/>
  <c r="K19" i="1"/>
  <c r="K20" i="1"/>
  <c r="K21" i="1"/>
  <c r="K22" i="1"/>
  <c r="J10" i="1"/>
  <c r="J24" i="1" s="1"/>
  <c r="K10" i="1" l="1"/>
  <c r="K24" i="1" s="1"/>
</calcChain>
</file>

<file path=xl/sharedStrings.xml><?xml version="1.0" encoding="utf-8"?>
<sst xmlns="http://schemas.openxmlformats.org/spreadsheetml/2006/main" count="74" uniqueCount="50">
  <si>
    <t xml:space="preserve">DANH SÁCH ĐƠN HÀNG LỰA CHỌN </t>
  </si>
  <si>
    <t>Công ty TNHH Thương mại Max Quốc Tế</t>
  </si>
  <si>
    <t>Địa chỉ: Tổ 7 Khu Hạ Long, Phường Ninh Dương, TP. Móng Cái, Tỉnh Quảng Ninh</t>
  </si>
  <si>
    <r>
      <t>Mã số thuế:</t>
    </r>
    <r>
      <rPr>
        <b/>
        <sz val="16"/>
        <color rgb="FF000000"/>
        <rFont val="Times New Roman"/>
        <family val="1"/>
      </rPr>
      <t xml:space="preserve"> </t>
    </r>
    <r>
      <rPr>
        <b/>
        <sz val="14"/>
        <color rgb="FF000000"/>
        <rFont val="Times New Roman"/>
        <family val="1"/>
      </rPr>
      <t>5701936364</t>
    </r>
  </si>
  <si>
    <t>Tên đơn hàng: Mua sắm vật tư máy khoan Sunward SWDE 165A</t>
  </si>
  <si>
    <t>Số hiệu đơn hàng: 03.01.2023</t>
  </si>
  <si>
    <t>STT</t>
  </si>
  <si>
    <t>Tên hàng hoá, vật tư</t>
  </si>
  <si>
    <t>Thông số kỹ thuật/Quy cách sản phẩm</t>
  </si>
  <si>
    <t>Xuất xứ</t>
  </si>
  <si>
    <t>Đơn vị tính</t>
  </si>
  <si>
    <t>Số lượng</t>
  </si>
  <si>
    <t>Đơn giá (đồng)</t>
  </si>
  <si>
    <t>Thành tiền (đồng)</t>
  </si>
  <si>
    <t>Thuế VAT (%)</t>
  </si>
  <si>
    <t>Tiền thuế (đồng)</t>
  </si>
  <si>
    <t>Tổng tiền (đồng)</t>
  </si>
  <si>
    <t>(3)=(1) x (2)</t>
  </si>
  <si>
    <t>(5)=(3) x (4)</t>
  </si>
  <si>
    <t>(6)=(4) + (5)</t>
  </si>
  <si>
    <t>V</t>
  </si>
  <si>
    <t>HỆ THỐNG KHÁC</t>
  </si>
  <si>
    <t>Cần khoan</t>
  </si>
  <si>
    <t xml:space="preserve">Φ 110*6000 </t>
  </si>
  <si>
    <t>TQ</t>
  </si>
  <si>
    <t>Cái</t>
  </si>
  <si>
    <t>Mũi khoan</t>
  </si>
  <si>
    <t>Φ 165</t>
  </si>
  <si>
    <t>Búa khoan</t>
  </si>
  <si>
    <t>6in-Φ 148</t>
  </si>
  <si>
    <t>Khớp nối cần</t>
  </si>
  <si>
    <t>Theo mẫu</t>
  </si>
  <si>
    <t>Kẹp cần khoan</t>
  </si>
  <si>
    <t>Loại bi</t>
  </si>
  <si>
    <t>Kẹp búa khoán</t>
  </si>
  <si>
    <t>Chụp hút bụi</t>
  </si>
  <si>
    <t>Φ 400</t>
  </si>
  <si>
    <t>Miếng trượt</t>
  </si>
  <si>
    <t>Ống hút bụi 3,5m</t>
  </si>
  <si>
    <t>Φ 152</t>
  </si>
  <si>
    <t>cái</t>
  </si>
  <si>
    <t>Ống hút bụi 5,5m</t>
  </si>
  <si>
    <t>Lọc rũ bụi</t>
  </si>
  <si>
    <t>Ф120x700</t>
  </si>
  <si>
    <t>Xích dẫn động di chuyển máy khoan</t>
  </si>
  <si>
    <t xml:space="preserve">bộ </t>
  </si>
  <si>
    <t>Tổng giá trị bao gồm thuế, chi phí vận chuyển giao nhận và các chi phí khác.</t>
  </si>
  <si>
    <t>- Số tiền bằng chữ: Một tỷ một trăm linh một triệu, sáu trăm năm mươi nghìn đồng.</t>
  </si>
  <si>
    <t>- Đơn giá trên đã bao gồm thuế VAT, chi phí vận chuyển đến Văn phòng Công ty công nghiệp Hóa chất mỏ Tây Bắc đại lộ Trần Hưng Đạo, phường Nam Cường, thành phố Lào Cai, tỉnh Lào Cai và chi phí khác.</t>
  </si>
  <si>
    <t>- Tiến độ cung cấp trong thời gian Quý I năm 2023 theo từng giai đoạn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</si>
</sst>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0_);_(* \(#.##0.00\);_(* &quot;-&quot;??_);_(@_)"/>
    <numFmt numFmtId="166" formatCode="0.0"/>
  </numFmts>
  <fonts count="23">
    <font>
      <sz val="11"/>
      <color theme="1"/>
      <name val="Calibri"/>
      <charset val="134"/>
      <scheme val="minor"/>
    </font>
    <font>
      <sz val="11"/>
      <color theme="1"/>
      <name val="Calibri"/>
      <family val="2"/>
      <scheme val="minor"/>
    </font>
    <font>
      <b/>
      <sz val="14"/>
      <color theme="1"/>
      <name val="Times New Roman"/>
      <family val="1"/>
    </font>
    <font>
      <sz val="10"/>
      <color theme="1"/>
      <name val="Calibri"/>
      <family val="2"/>
      <scheme val="minor"/>
    </font>
    <font>
      <b/>
      <sz val="16"/>
      <color rgb="FF000000"/>
      <name val="Times New Roman"/>
      <family val="1"/>
    </font>
    <font>
      <b/>
      <sz val="14"/>
      <color rgb="FF000000"/>
      <name val="Times New Roman"/>
      <family val="1"/>
    </font>
    <font>
      <b/>
      <sz val="12"/>
      <color theme="1"/>
      <name val="Times New Roman"/>
      <family val="1"/>
    </font>
    <font>
      <b/>
      <sz val="12"/>
      <color theme="1"/>
      <name val="Calibri"/>
      <family val="2"/>
      <scheme val="minor"/>
    </font>
    <font>
      <b/>
      <sz val="10"/>
      <color rgb="FF000000"/>
      <name val="Calibri"/>
      <family val="2"/>
      <scheme val="minor"/>
    </font>
    <font>
      <b/>
      <sz val="9"/>
      <color rgb="FF000000"/>
      <name val="Calibri"/>
      <family val="2"/>
      <scheme val="minor"/>
    </font>
    <font>
      <b/>
      <sz val="10"/>
      <color rgb="FFFF0000"/>
      <name val="Calibri"/>
      <family val="2"/>
      <scheme val="minor"/>
    </font>
    <font>
      <b/>
      <sz val="10"/>
      <color theme="1"/>
      <name val="Calibri"/>
      <family val="2"/>
      <scheme val="minor"/>
    </font>
    <font>
      <sz val="10"/>
      <color rgb="FFFF0000"/>
      <name val="Calibri"/>
      <family val="2"/>
      <scheme val="minor"/>
    </font>
    <font>
      <sz val="10"/>
      <color rgb="FF000000"/>
      <name val="Calibri"/>
      <family val="2"/>
      <scheme val="minor"/>
    </font>
    <font>
      <sz val="10"/>
      <color theme="1"/>
      <name val="Times New Roman"/>
      <family val="1"/>
    </font>
    <font>
      <sz val="8"/>
      <color theme="1"/>
      <name val="Times New Roman"/>
      <family val="1"/>
    </font>
    <font>
      <sz val="8"/>
      <color rgb="FFFF0000"/>
      <name val="Times New Roman"/>
      <family val="1"/>
    </font>
    <font>
      <sz val="8"/>
      <color rgb="FF000000"/>
      <name val="Times New Roman"/>
      <family val="1"/>
    </font>
    <font>
      <b/>
      <sz val="8"/>
      <color theme="1"/>
      <name val="Times New Roman"/>
      <family val="1"/>
    </font>
    <font>
      <i/>
      <sz val="12"/>
      <color rgb="FFFF0000"/>
      <name val="Calibri"/>
      <family val="2"/>
      <scheme val="minor"/>
    </font>
    <font>
      <sz val="12"/>
      <color theme="1"/>
      <name val="Calibri"/>
      <family val="2"/>
      <scheme val="minor"/>
    </font>
    <font>
      <sz val="12"/>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3" fillId="0" borderId="0" xfId="0" applyFont="1"/>
    <xf numFmtId="0" fontId="3" fillId="0" borderId="0" xfId="0" applyFont="1" applyAlignment="1">
      <alignment horizontal="left"/>
    </xf>
    <xf numFmtId="0" fontId="3" fillId="2" borderId="0" xfId="0" applyFont="1" applyFill="1"/>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4" xfId="0" applyFont="1" applyBorder="1" applyAlignment="1">
      <alignment horizontal="center" vertical="center"/>
    </xf>
    <xf numFmtId="0" fontId="10" fillId="0" borderId="1" xfId="0" applyFont="1" applyBorder="1" applyAlignment="1">
      <alignment horizontal="center" vertical="center" wrapText="1"/>
    </xf>
    <xf numFmtId="164" fontId="8" fillId="0" borderId="4" xfId="1" applyNumberFormat="1" applyFont="1" applyBorder="1" applyAlignment="1">
      <alignment horizontal="left" vertical="center"/>
    </xf>
    <xf numFmtId="164" fontId="8" fillId="0" borderId="4" xfId="1" applyNumberFormat="1" applyFont="1" applyBorder="1" applyAlignment="1">
      <alignment vertical="center"/>
    </xf>
    <xf numFmtId="164" fontId="8" fillId="0" borderId="4" xfId="1" quotePrefix="1" applyNumberFormat="1" applyFont="1" applyBorder="1" applyAlignment="1">
      <alignment horizontal="center" vertical="center"/>
    </xf>
    <xf numFmtId="164" fontId="8" fillId="0" borderId="1" xfId="1" quotePrefix="1"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justify"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164" fontId="11" fillId="0" borderId="1" xfId="1" applyNumberFormat="1" applyFont="1" applyBorder="1" applyAlignment="1">
      <alignment horizontal="center" vertical="center" wrapText="1"/>
    </xf>
    <xf numFmtId="164" fontId="12" fillId="0" borderId="1" xfId="1" applyNumberFormat="1" applyFont="1" applyBorder="1" applyAlignment="1">
      <alignment horizontal="justify" vertical="center"/>
    </xf>
    <xf numFmtId="164" fontId="13" fillId="0" borderId="1" xfId="0" applyNumberFormat="1" applyFont="1" applyBorder="1" applyAlignment="1">
      <alignment horizontal="center" vertical="center"/>
    </xf>
    <xf numFmtId="164" fontId="3" fillId="0" borderId="1" xfId="1" applyNumberFormat="1" applyFont="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xf numFmtId="0" fontId="15" fillId="0" borderId="5" xfId="0" applyFont="1" applyFill="1" applyBorder="1" applyAlignment="1">
      <alignment wrapText="1"/>
    </xf>
    <xf numFmtId="0" fontId="14" fillId="0" borderId="5" xfId="0" applyFont="1" applyFill="1" applyBorder="1" applyAlignment="1">
      <alignment horizontal="center"/>
    </xf>
    <xf numFmtId="1" fontId="16" fillId="0" borderId="5" xfId="0" applyNumberFormat="1" applyFont="1" applyFill="1" applyBorder="1" applyAlignment="1">
      <alignment horizontal="center"/>
    </xf>
    <xf numFmtId="164" fontId="12" fillId="0" borderId="5" xfId="1" applyNumberFormat="1" applyFont="1" applyBorder="1" applyAlignment="1">
      <alignment horizontal="justify" vertical="center"/>
    </xf>
    <xf numFmtId="164" fontId="13" fillId="0" borderId="5" xfId="0" applyNumberFormat="1" applyFont="1" applyBorder="1" applyAlignment="1">
      <alignment horizontal="center" vertical="center"/>
    </xf>
    <xf numFmtId="0" fontId="13" fillId="0" borderId="5" xfId="0" applyFont="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xf numFmtId="0" fontId="15" fillId="0" borderId="6" xfId="0" applyFont="1" applyFill="1" applyBorder="1" applyAlignment="1">
      <alignment wrapText="1"/>
    </xf>
    <xf numFmtId="0" fontId="14" fillId="0" borderId="6" xfId="0" applyFont="1" applyFill="1" applyBorder="1" applyAlignment="1">
      <alignment horizontal="center"/>
    </xf>
    <xf numFmtId="1" fontId="16" fillId="0" borderId="6" xfId="0" applyNumberFormat="1" applyFont="1" applyFill="1" applyBorder="1" applyAlignment="1">
      <alignment horizontal="center"/>
    </xf>
    <xf numFmtId="164" fontId="12" fillId="0" borderId="6" xfId="1" applyNumberFormat="1" applyFont="1" applyBorder="1" applyAlignment="1">
      <alignment horizontal="justify" vertical="center"/>
    </xf>
    <xf numFmtId="16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4" fillId="0" borderId="7" xfId="0" applyFont="1" applyFill="1" applyBorder="1" applyAlignment="1">
      <alignment horizontal="center" vertical="center"/>
    </xf>
    <xf numFmtId="0" fontId="14" fillId="0" borderId="7" xfId="0" applyFont="1" applyFill="1" applyBorder="1"/>
    <xf numFmtId="0" fontId="15" fillId="0" borderId="7" xfId="0" applyFont="1" applyFill="1" applyBorder="1" applyAlignment="1">
      <alignment wrapText="1"/>
    </xf>
    <xf numFmtId="0" fontId="14" fillId="0" borderId="7" xfId="0" applyFont="1" applyFill="1" applyBorder="1" applyAlignment="1">
      <alignment horizontal="center"/>
    </xf>
    <xf numFmtId="1" fontId="16" fillId="0" borderId="7" xfId="0" applyNumberFormat="1" applyFont="1" applyFill="1" applyBorder="1" applyAlignment="1">
      <alignment horizontal="center"/>
    </xf>
    <xf numFmtId="164" fontId="12" fillId="0" borderId="7" xfId="1" applyNumberFormat="1" applyFont="1" applyBorder="1" applyAlignment="1">
      <alignment horizontal="justify" vertical="center"/>
    </xf>
    <xf numFmtId="164"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14" fillId="0" borderId="8" xfId="0" applyFont="1" applyFill="1" applyBorder="1" applyAlignment="1">
      <alignment horizontal="center" vertical="center"/>
    </xf>
    <xf numFmtId="0" fontId="14" fillId="0" borderId="8" xfId="0" applyFont="1" applyFill="1" applyBorder="1"/>
    <xf numFmtId="0" fontId="15" fillId="0" borderId="8" xfId="0" applyFont="1" applyFill="1" applyBorder="1" applyAlignment="1">
      <alignment wrapText="1"/>
    </xf>
    <xf numFmtId="0" fontId="14" fillId="0" borderId="8" xfId="0" applyFont="1" applyFill="1" applyBorder="1" applyAlignment="1">
      <alignment horizontal="center"/>
    </xf>
    <xf numFmtId="1" fontId="16" fillId="0" borderId="8" xfId="0" applyNumberFormat="1" applyFont="1" applyFill="1" applyBorder="1" applyAlignment="1">
      <alignment horizontal="center"/>
    </xf>
    <xf numFmtId="164" fontId="12" fillId="0" borderId="8" xfId="1" applyNumberFormat="1" applyFont="1" applyBorder="1" applyAlignment="1">
      <alignment horizontal="justify" vertical="center"/>
    </xf>
    <xf numFmtId="164" fontId="13" fillId="0" borderId="8" xfId="0" applyNumberFormat="1" applyFont="1" applyBorder="1" applyAlignment="1">
      <alignment horizontal="center" vertical="center"/>
    </xf>
    <xf numFmtId="0" fontId="13" fillId="0" borderId="8" xfId="0" applyFont="1" applyBorder="1" applyAlignment="1">
      <alignment horizontal="center" vertical="center"/>
    </xf>
    <xf numFmtId="0" fontId="14" fillId="0" borderId="5" xfId="0" applyFont="1" applyFill="1" applyBorder="1" applyAlignment="1">
      <alignment wrapText="1"/>
    </xf>
    <xf numFmtId="0" fontId="17" fillId="0" borderId="5" xfId="0" applyFont="1" applyFill="1" applyBorder="1" applyAlignment="1">
      <alignment vertical="center" wrapText="1"/>
    </xf>
    <xf numFmtId="0" fontId="14" fillId="0" borderId="5" xfId="0" applyFont="1" applyFill="1" applyBorder="1" applyAlignment="1">
      <alignment horizontal="justify" vertical="center"/>
    </xf>
    <xf numFmtId="165" fontId="3" fillId="2" borderId="0" xfId="0" applyNumberFormat="1" applyFont="1" applyFill="1"/>
    <xf numFmtId="0" fontId="12" fillId="2" borderId="0" xfId="0" applyFont="1" applyFill="1"/>
    <xf numFmtId="0" fontId="15" fillId="0" borderId="5" xfId="0" applyFont="1" applyFill="1" applyBorder="1" applyAlignment="1">
      <alignment vertical="center" wrapText="1"/>
    </xf>
    <xf numFmtId="0" fontId="14" fillId="0" borderId="7" xfId="0" applyFont="1" applyFill="1" applyBorder="1" applyAlignment="1">
      <alignment horizontal="justify" vertical="center"/>
    </xf>
    <xf numFmtId="0" fontId="13" fillId="0" borderId="7" xfId="0" applyFont="1" applyBorder="1" applyAlignment="1">
      <alignment horizontal="center" vertical="center" wrapText="1"/>
    </xf>
    <xf numFmtId="1" fontId="16" fillId="0" borderId="7" xfId="0" applyNumberFormat="1"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justify" vertical="center"/>
    </xf>
    <xf numFmtId="0" fontId="18" fillId="0" borderId="11" xfId="0" applyFont="1" applyFill="1" applyBorder="1" applyAlignment="1">
      <alignment vertical="center"/>
    </xf>
    <xf numFmtId="0" fontId="14" fillId="0" borderId="0" xfId="0" applyFont="1" applyFill="1" applyBorder="1" applyAlignment="1">
      <alignment horizontal="center" vertical="center"/>
    </xf>
    <xf numFmtId="166" fontId="16" fillId="0" borderId="0" xfId="0" applyNumberFormat="1" applyFont="1" applyFill="1" applyBorder="1" applyAlignment="1">
      <alignment horizontal="center"/>
    </xf>
    <xf numFmtId="164" fontId="12" fillId="0" borderId="12" xfId="1" applyNumberFormat="1" applyFont="1" applyBorder="1" applyAlignment="1">
      <alignment horizontal="justify" vertical="center"/>
    </xf>
    <xf numFmtId="164" fontId="13" fillId="0" borderId="9" xfId="0" applyNumberFormat="1" applyFont="1" applyBorder="1" applyAlignment="1">
      <alignment horizontal="center" vertical="center"/>
    </xf>
    <xf numFmtId="0" fontId="13" fillId="0" borderId="9" xfId="0" applyFont="1" applyBorder="1" applyAlignment="1">
      <alignment horizontal="center" vertical="center"/>
    </xf>
    <xf numFmtId="164" fontId="12" fillId="0" borderId="9" xfId="1" applyNumberFormat="1" applyFont="1" applyBorder="1" applyAlignment="1">
      <alignment horizontal="justify" vertical="center"/>
    </xf>
    <xf numFmtId="0" fontId="11" fillId="0" borderId="1" xfId="0" applyFont="1" applyBorder="1"/>
    <xf numFmtId="164" fontId="11" fillId="0" borderId="1" xfId="1" applyNumberFormat="1" applyFont="1" applyBorder="1"/>
    <xf numFmtId="0" fontId="11" fillId="0" borderId="0" xfId="0" applyFont="1"/>
    <xf numFmtId="0" fontId="19" fillId="0" borderId="0" xfId="0" quotePrefix="1" applyFont="1"/>
    <xf numFmtId="0" fontId="20" fillId="0" borderId="0" xfId="0" applyFont="1"/>
    <xf numFmtId="0" fontId="21" fillId="0" borderId="0" xfId="0" applyFont="1"/>
    <xf numFmtId="164" fontId="20" fillId="0" borderId="0" xfId="1" applyNumberFormat="1" applyFont="1"/>
    <xf numFmtId="0" fontId="7" fillId="0" borderId="0" xfId="0" applyFont="1"/>
    <xf numFmtId="0" fontId="22" fillId="0" borderId="0" xfId="0" applyFont="1"/>
    <xf numFmtId="164" fontId="7" fillId="0" borderId="0" xfId="1" applyNumberFormat="1" applyFont="1"/>
    <xf numFmtId="0" fontId="12" fillId="0" borderId="0" xfId="0" applyFont="1"/>
    <xf numFmtId="164" fontId="3" fillId="0" borderId="0" xfId="1" applyNumberFormat="1" applyFont="1"/>
    <xf numFmtId="0" fontId="20" fillId="0" borderId="0" xfId="0" quotePrefix="1" applyFont="1" applyAlignment="1">
      <alignment horizontal="left" wrapText="1"/>
    </xf>
    <xf numFmtId="0" fontId="7" fillId="0" borderId="0" xfId="0" applyFont="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
    </xf>
    <xf numFmtId="0" fontId="11" fillId="0" borderId="11" xfId="0" applyFont="1" applyBorder="1" applyAlignment="1">
      <alignment horizontal="center"/>
    </xf>
    <xf numFmtId="0" fontId="11" fillId="0" borderId="13" xfId="0" applyFont="1" applyBorder="1" applyAlignment="1">
      <alignment horizontal="center"/>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topLeftCell="A16" zoomScaleNormal="100" zoomScaleSheetLayoutView="100" workbookViewId="0">
      <selection activeCell="H34" sqref="H34"/>
    </sheetView>
  </sheetViews>
  <sheetFormatPr defaultColWidth="9" defaultRowHeight="13.8"/>
  <cols>
    <col min="1" max="1" width="3.88671875" style="1" customWidth="1"/>
    <col min="2" max="2" width="31" style="1" customWidth="1"/>
    <col min="3" max="3" width="16.5546875" style="1" customWidth="1"/>
    <col min="4" max="4" width="7.109375" style="1" customWidth="1"/>
    <col min="5" max="5" width="7.77734375" style="80" customWidth="1"/>
    <col min="6" max="6" width="6.77734375" style="1" customWidth="1"/>
    <col min="7" max="7" width="13.6640625" style="81" customWidth="1"/>
    <col min="8" max="8" width="15.6640625" style="81" customWidth="1"/>
    <col min="9" max="9" width="8.109375" style="1" customWidth="1"/>
    <col min="10" max="10" width="13" style="1" customWidth="1"/>
    <col min="11" max="11" width="16" style="1" customWidth="1"/>
    <col min="12" max="12" width="9" style="1"/>
    <col min="13" max="13" width="15.109375" style="1" bestFit="1" customWidth="1"/>
    <col min="14" max="16384" width="9" style="1"/>
  </cols>
  <sheetData>
    <row r="1" spans="1:11" ht="19.8" customHeight="1">
      <c r="A1" s="94" t="s">
        <v>0</v>
      </c>
      <c r="B1" s="94"/>
      <c r="C1" s="94"/>
      <c r="D1" s="94"/>
      <c r="E1" s="94"/>
      <c r="F1" s="94"/>
      <c r="G1" s="94"/>
      <c r="H1" s="94"/>
      <c r="I1" s="94"/>
      <c r="J1" s="94"/>
      <c r="K1" s="94"/>
    </row>
    <row r="2" spans="1:11" ht="17.399999999999999">
      <c r="A2" s="95" t="s">
        <v>1</v>
      </c>
      <c r="B2" s="95"/>
      <c r="C2" s="95"/>
      <c r="D2" s="95"/>
      <c r="E2" s="95"/>
      <c r="F2" s="95"/>
      <c r="G2" s="95"/>
      <c r="H2" s="95"/>
      <c r="I2" s="95"/>
      <c r="J2" s="95"/>
      <c r="K2" s="95"/>
    </row>
    <row r="3" spans="1:11" ht="17.399999999999999">
      <c r="A3" s="95" t="s">
        <v>2</v>
      </c>
      <c r="B3" s="95"/>
      <c r="C3" s="95"/>
      <c r="D3" s="95"/>
      <c r="E3" s="95"/>
      <c r="F3" s="95"/>
      <c r="G3" s="95"/>
      <c r="H3" s="95"/>
      <c r="I3" s="95"/>
      <c r="J3" s="95"/>
      <c r="K3" s="95"/>
    </row>
    <row r="4" spans="1:11" ht="20.399999999999999">
      <c r="A4" s="95" t="s">
        <v>3</v>
      </c>
      <c r="B4" s="95"/>
      <c r="C4" s="95"/>
      <c r="D4" s="95"/>
      <c r="E4" s="95"/>
      <c r="F4" s="95"/>
      <c r="G4" s="95"/>
      <c r="H4" s="95"/>
      <c r="I4" s="95"/>
      <c r="J4" s="95"/>
      <c r="K4" s="95"/>
    </row>
    <row r="5" spans="1:11" ht="15.6">
      <c r="A5" s="96" t="s">
        <v>4</v>
      </c>
      <c r="B5" s="96"/>
      <c r="C5" s="96"/>
      <c r="D5" s="96"/>
      <c r="E5" s="96"/>
      <c r="F5" s="96"/>
      <c r="G5" s="96"/>
      <c r="H5" s="96"/>
      <c r="I5" s="96"/>
      <c r="J5" s="96"/>
      <c r="K5" s="96"/>
    </row>
    <row r="6" spans="1:11" ht="15.6">
      <c r="A6" s="83" t="s">
        <v>5</v>
      </c>
      <c r="B6" s="83"/>
      <c r="C6" s="83"/>
      <c r="D6" s="83"/>
      <c r="E6" s="83"/>
      <c r="F6" s="83"/>
      <c r="G6" s="83"/>
      <c r="H6" s="83"/>
      <c r="I6" s="83"/>
      <c r="J6" s="83"/>
      <c r="K6" s="83"/>
    </row>
    <row r="7" spans="1:11" s="2" customFormat="1" ht="55.8" customHeight="1">
      <c r="A7" s="89" t="s">
        <v>6</v>
      </c>
      <c r="B7" s="89" t="s">
        <v>7</v>
      </c>
      <c r="C7" s="84" t="s">
        <v>8</v>
      </c>
      <c r="D7" s="90" t="s">
        <v>9</v>
      </c>
      <c r="E7" s="92" t="s">
        <v>10</v>
      </c>
      <c r="F7" s="84" t="s">
        <v>11</v>
      </c>
      <c r="G7" s="84" t="s">
        <v>12</v>
      </c>
      <c r="H7" s="84" t="s">
        <v>13</v>
      </c>
      <c r="I7" s="84" t="s">
        <v>14</v>
      </c>
      <c r="J7" s="84" t="s">
        <v>15</v>
      </c>
      <c r="K7" s="84" t="s">
        <v>16</v>
      </c>
    </row>
    <row r="8" spans="1:11" s="3" customFormat="1" hidden="1">
      <c r="A8" s="89"/>
      <c r="B8" s="89"/>
      <c r="C8" s="85"/>
      <c r="D8" s="91"/>
      <c r="E8" s="93"/>
      <c r="F8" s="85"/>
      <c r="G8" s="85"/>
      <c r="H8" s="85"/>
      <c r="I8" s="85"/>
      <c r="J8" s="85"/>
      <c r="K8" s="85"/>
    </row>
    <row r="9" spans="1:11" s="3" customFormat="1">
      <c r="A9" s="4"/>
      <c r="B9" s="5"/>
      <c r="C9" s="6"/>
      <c r="D9" s="6"/>
      <c r="E9" s="7"/>
      <c r="F9" s="8">
        <v>-1</v>
      </c>
      <c r="G9" s="9">
        <v>-2</v>
      </c>
      <c r="H9" s="10" t="s">
        <v>17</v>
      </c>
      <c r="I9" s="10">
        <v>-4</v>
      </c>
      <c r="J9" s="11" t="s">
        <v>18</v>
      </c>
      <c r="K9" s="11" t="s">
        <v>19</v>
      </c>
    </row>
    <row r="10" spans="1:11" s="3" customFormat="1">
      <c r="A10" s="12" t="s">
        <v>20</v>
      </c>
      <c r="B10" s="13" t="s">
        <v>21</v>
      </c>
      <c r="C10" s="14"/>
      <c r="D10" s="14"/>
      <c r="E10" s="15"/>
      <c r="F10" s="16"/>
      <c r="G10" s="17"/>
      <c r="H10" s="18">
        <f t="shared" ref="H10:H22" si="0">G10*F10</f>
        <v>0</v>
      </c>
      <c r="I10" s="19"/>
      <c r="J10" s="17">
        <f t="shared" ref="J10:J22" si="1">H10*I10/100</f>
        <v>0</v>
      </c>
      <c r="K10" s="17">
        <f t="shared" ref="K10:K22" si="2">H10+J10</f>
        <v>0</v>
      </c>
    </row>
    <row r="11" spans="1:11" s="3" customFormat="1">
      <c r="A11" s="20">
        <v>1</v>
      </c>
      <c r="B11" s="21" t="s">
        <v>22</v>
      </c>
      <c r="C11" s="22" t="s">
        <v>23</v>
      </c>
      <c r="D11" s="22" t="s">
        <v>24</v>
      </c>
      <c r="E11" s="23" t="s">
        <v>25</v>
      </c>
      <c r="F11" s="24">
        <v>4</v>
      </c>
      <c r="G11" s="25">
        <v>18750000</v>
      </c>
      <c r="H11" s="26">
        <f t="shared" si="0"/>
        <v>75000000</v>
      </c>
      <c r="I11" s="27">
        <v>10</v>
      </c>
      <c r="J11" s="25">
        <f t="shared" si="1"/>
        <v>7500000</v>
      </c>
      <c r="K11" s="25">
        <f t="shared" si="2"/>
        <v>82500000</v>
      </c>
    </row>
    <row r="12" spans="1:11" s="3" customFormat="1">
      <c r="A12" s="20">
        <v>2</v>
      </c>
      <c r="B12" s="21" t="s">
        <v>26</v>
      </c>
      <c r="C12" s="22" t="s">
        <v>27</v>
      </c>
      <c r="D12" s="22" t="s">
        <v>24</v>
      </c>
      <c r="E12" s="23" t="s">
        <v>25</v>
      </c>
      <c r="F12" s="24">
        <v>50</v>
      </c>
      <c r="G12" s="25">
        <v>10500000</v>
      </c>
      <c r="H12" s="26">
        <f t="shared" si="0"/>
        <v>525000000</v>
      </c>
      <c r="I12" s="27">
        <v>10</v>
      </c>
      <c r="J12" s="25">
        <f t="shared" si="1"/>
        <v>52500000</v>
      </c>
      <c r="K12" s="25">
        <f t="shared" si="2"/>
        <v>577500000</v>
      </c>
    </row>
    <row r="13" spans="1:11" s="3" customFormat="1">
      <c r="A13" s="28">
        <f t="shared" ref="A13:A22" si="3">A12+1</f>
        <v>3</v>
      </c>
      <c r="B13" s="29" t="s">
        <v>28</v>
      </c>
      <c r="C13" s="30" t="s">
        <v>29</v>
      </c>
      <c r="D13" s="30" t="s">
        <v>24</v>
      </c>
      <c r="E13" s="31" t="s">
        <v>25</v>
      </c>
      <c r="F13" s="32">
        <v>2</v>
      </c>
      <c r="G13" s="33">
        <v>35000000</v>
      </c>
      <c r="H13" s="34">
        <f t="shared" si="0"/>
        <v>70000000</v>
      </c>
      <c r="I13" s="35">
        <v>10</v>
      </c>
      <c r="J13" s="33">
        <f t="shared" si="1"/>
        <v>7000000</v>
      </c>
      <c r="K13" s="33">
        <f t="shared" si="2"/>
        <v>77000000</v>
      </c>
    </row>
    <row r="14" spans="1:11" s="3" customFormat="1">
      <c r="A14" s="36">
        <f t="shared" si="3"/>
        <v>4</v>
      </c>
      <c r="B14" s="37" t="s">
        <v>30</v>
      </c>
      <c r="C14" s="38" t="s">
        <v>31</v>
      </c>
      <c r="D14" s="38" t="s">
        <v>24</v>
      </c>
      <c r="E14" s="39" t="s">
        <v>25</v>
      </c>
      <c r="F14" s="40">
        <v>4</v>
      </c>
      <c r="G14" s="41">
        <v>5250000</v>
      </c>
      <c r="H14" s="42">
        <f t="shared" si="0"/>
        <v>21000000</v>
      </c>
      <c r="I14" s="43">
        <v>10</v>
      </c>
      <c r="J14" s="41">
        <f t="shared" si="1"/>
        <v>2100000</v>
      </c>
      <c r="K14" s="41">
        <f t="shared" si="2"/>
        <v>23100000</v>
      </c>
    </row>
    <row r="15" spans="1:11" s="3" customFormat="1">
      <c r="A15" s="44">
        <f t="shared" si="3"/>
        <v>5</v>
      </c>
      <c r="B15" s="45" t="s">
        <v>32</v>
      </c>
      <c r="C15" s="46" t="s">
        <v>33</v>
      </c>
      <c r="D15" s="46" t="s">
        <v>24</v>
      </c>
      <c r="E15" s="47" t="s">
        <v>25</v>
      </c>
      <c r="F15" s="48">
        <v>4</v>
      </c>
      <c r="G15" s="49">
        <v>3150000</v>
      </c>
      <c r="H15" s="50">
        <f t="shared" si="0"/>
        <v>12600000</v>
      </c>
      <c r="I15" s="51">
        <v>10</v>
      </c>
      <c r="J15" s="49">
        <f t="shared" si="1"/>
        <v>1260000</v>
      </c>
      <c r="K15" s="49">
        <f t="shared" si="2"/>
        <v>13860000</v>
      </c>
    </row>
    <row r="16" spans="1:11" s="3" customFormat="1">
      <c r="A16" s="20">
        <f t="shared" si="3"/>
        <v>6</v>
      </c>
      <c r="B16" s="52" t="s">
        <v>34</v>
      </c>
      <c r="C16" s="22" t="s">
        <v>33</v>
      </c>
      <c r="D16" s="22" t="s">
        <v>24</v>
      </c>
      <c r="E16" s="23" t="s">
        <v>25</v>
      </c>
      <c r="F16" s="24">
        <v>4</v>
      </c>
      <c r="G16" s="25">
        <v>3150000</v>
      </c>
      <c r="H16" s="26">
        <f t="shared" si="0"/>
        <v>12600000</v>
      </c>
      <c r="I16" s="27">
        <v>10</v>
      </c>
      <c r="J16" s="25">
        <f t="shared" si="1"/>
        <v>1260000</v>
      </c>
      <c r="K16" s="25">
        <f t="shared" si="2"/>
        <v>13860000</v>
      </c>
    </row>
    <row r="17" spans="1:13" s="3" customFormat="1">
      <c r="A17" s="20">
        <f t="shared" si="3"/>
        <v>7</v>
      </c>
      <c r="B17" s="21" t="s">
        <v>35</v>
      </c>
      <c r="C17" s="53" t="s">
        <v>36</v>
      </c>
      <c r="D17" s="22" t="s">
        <v>24</v>
      </c>
      <c r="E17" s="23" t="s">
        <v>25</v>
      </c>
      <c r="F17" s="24">
        <v>2</v>
      </c>
      <c r="G17" s="25">
        <v>2900000</v>
      </c>
      <c r="H17" s="26">
        <f t="shared" si="0"/>
        <v>5800000</v>
      </c>
      <c r="I17" s="27">
        <v>10</v>
      </c>
      <c r="J17" s="25">
        <f t="shared" si="1"/>
        <v>580000</v>
      </c>
      <c r="K17" s="25">
        <f t="shared" si="2"/>
        <v>6380000</v>
      </c>
    </row>
    <row r="18" spans="1:13" s="3" customFormat="1">
      <c r="A18" s="20">
        <f t="shared" si="3"/>
        <v>8</v>
      </c>
      <c r="B18" s="21" t="s">
        <v>37</v>
      </c>
      <c r="C18" s="53" t="s">
        <v>31</v>
      </c>
      <c r="D18" s="22" t="s">
        <v>24</v>
      </c>
      <c r="E18" s="23" t="s">
        <v>25</v>
      </c>
      <c r="F18" s="24">
        <v>16</v>
      </c>
      <c r="G18" s="25">
        <v>2850000</v>
      </c>
      <c r="H18" s="26">
        <f t="shared" si="0"/>
        <v>45600000</v>
      </c>
      <c r="I18" s="27">
        <v>10</v>
      </c>
      <c r="J18" s="25">
        <f t="shared" si="1"/>
        <v>4560000</v>
      </c>
      <c r="K18" s="25">
        <f t="shared" si="2"/>
        <v>50160000</v>
      </c>
    </row>
    <row r="19" spans="1:13" s="3" customFormat="1">
      <c r="A19" s="20">
        <f t="shared" si="3"/>
        <v>9</v>
      </c>
      <c r="B19" s="54" t="s">
        <v>38</v>
      </c>
      <c r="C19" s="53" t="s">
        <v>39</v>
      </c>
      <c r="D19" s="22" t="s">
        <v>24</v>
      </c>
      <c r="E19" s="20" t="s">
        <v>40</v>
      </c>
      <c r="F19" s="24">
        <v>2</v>
      </c>
      <c r="G19" s="25">
        <v>4850000</v>
      </c>
      <c r="H19" s="26">
        <f t="shared" si="0"/>
        <v>9700000</v>
      </c>
      <c r="I19" s="27">
        <v>10</v>
      </c>
      <c r="J19" s="25">
        <f t="shared" si="1"/>
        <v>970000</v>
      </c>
      <c r="K19" s="25">
        <f t="shared" si="2"/>
        <v>10670000</v>
      </c>
      <c r="M19" s="55"/>
    </row>
    <row r="20" spans="1:13" s="56" customFormat="1">
      <c r="A20" s="20">
        <f t="shared" si="3"/>
        <v>10</v>
      </c>
      <c r="B20" s="54" t="s">
        <v>41</v>
      </c>
      <c r="C20" s="53" t="s">
        <v>39</v>
      </c>
      <c r="D20" s="22" t="s">
        <v>24</v>
      </c>
      <c r="E20" s="20" t="s">
        <v>40</v>
      </c>
      <c r="F20" s="24">
        <v>2</v>
      </c>
      <c r="G20" s="25">
        <v>7850000</v>
      </c>
      <c r="H20" s="26">
        <f t="shared" si="0"/>
        <v>15700000</v>
      </c>
      <c r="I20" s="27">
        <v>10</v>
      </c>
      <c r="J20" s="25">
        <f t="shared" si="1"/>
        <v>1570000</v>
      </c>
      <c r="K20" s="25">
        <f t="shared" si="2"/>
        <v>17270000</v>
      </c>
    </row>
    <row r="21" spans="1:13" s="3" customFormat="1">
      <c r="A21" s="20">
        <f t="shared" si="3"/>
        <v>11</v>
      </c>
      <c r="B21" s="54" t="s">
        <v>42</v>
      </c>
      <c r="C21" s="57" t="s">
        <v>43</v>
      </c>
      <c r="D21" s="22" t="s">
        <v>24</v>
      </c>
      <c r="E21" s="20" t="s">
        <v>25</v>
      </c>
      <c r="F21" s="24">
        <v>60</v>
      </c>
      <c r="G21" s="25">
        <v>900000</v>
      </c>
      <c r="H21" s="26">
        <f t="shared" si="0"/>
        <v>54000000</v>
      </c>
      <c r="I21" s="27">
        <v>10</v>
      </c>
      <c r="J21" s="25">
        <f t="shared" si="1"/>
        <v>5400000</v>
      </c>
      <c r="K21" s="25">
        <f t="shared" si="2"/>
        <v>59400000</v>
      </c>
    </row>
    <row r="22" spans="1:13" s="3" customFormat="1" ht="16.8" customHeight="1">
      <c r="A22" s="20">
        <f t="shared" si="3"/>
        <v>12</v>
      </c>
      <c r="B22" s="58" t="s">
        <v>44</v>
      </c>
      <c r="C22" s="59" t="s">
        <v>31</v>
      </c>
      <c r="D22" s="22" t="s">
        <v>24</v>
      </c>
      <c r="E22" s="36" t="s">
        <v>45</v>
      </c>
      <c r="F22" s="60">
        <v>2</v>
      </c>
      <c r="G22" s="41">
        <v>77250000</v>
      </c>
      <c r="H22" s="42">
        <f t="shared" si="0"/>
        <v>154500000</v>
      </c>
      <c r="I22" s="27">
        <v>10</v>
      </c>
      <c r="J22" s="41">
        <f t="shared" si="1"/>
        <v>15450000</v>
      </c>
      <c r="K22" s="41">
        <f t="shared" si="2"/>
        <v>169950000</v>
      </c>
    </row>
    <row r="23" spans="1:13" s="3" customFormat="1">
      <c r="A23" s="61"/>
      <c r="B23" s="62"/>
      <c r="C23" s="63"/>
      <c r="D23" s="63"/>
      <c r="E23" s="64"/>
      <c r="F23" s="65"/>
      <c r="G23" s="66"/>
      <c r="H23" s="67"/>
      <c r="I23" s="68"/>
      <c r="J23" s="69"/>
      <c r="K23" s="69"/>
    </row>
    <row r="24" spans="1:13" s="72" customFormat="1">
      <c r="A24" s="70"/>
      <c r="B24" s="86" t="s">
        <v>46</v>
      </c>
      <c r="C24" s="87"/>
      <c r="D24" s="87"/>
      <c r="E24" s="87"/>
      <c r="F24" s="87"/>
      <c r="G24" s="88"/>
      <c r="H24" s="71">
        <f t="shared" ref="H24:J24" si="4">SUM(H10:H22)</f>
        <v>1001500000</v>
      </c>
      <c r="I24" s="71"/>
      <c r="J24" s="71">
        <f t="shared" si="4"/>
        <v>100150000</v>
      </c>
      <c r="K24" s="71">
        <f>SUM(K10:K22)</f>
        <v>1101650000</v>
      </c>
    </row>
    <row r="25" spans="1:13" s="74" customFormat="1" ht="15.6">
      <c r="A25" s="73" t="s">
        <v>47</v>
      </c>
      <c r="E25" s="75"/>
      <c r="G25" s="76"/>
      <c r="H25" s="76"/>
    </row>
    <row r="26" spans="1:13" s="74" customFormat="1" ht="16.2" customHeight="1">
      <c r="A26" s="82" t="s">
        <v>48</v>
      </c>
      <c r="B26" s="82"/>
      <c r="C26" s="82"/>
      <c r="D26" s="82"/>
      <c r="E26" s="82"/>
      <c r="F26" s="82"/>
      <c r="G26" s="82"/>
      <c r="H26" s="82"/>
      <c r="I26" s="82"/>
      <c r="J26" s="82"/>
      <c r="K26" s="82"/>
    </row>
    <row r="27" spans="1:13" s="74" customFormat="1" ht="16.2" customHeight="1">
      <c r="A27" s="82" t="s">
        <v>49</v>
      </c>
      <c r="B27" s="82"/>
      <c r="C27" s="82"/>
      <c r="D27" s="82"/>
      <c r="E27" s="82"/>
      <c r="F27" s="82"/>
      <c r="G27" s="82"/>
      <c r="H27" s="82"/>
      <c r="I27" s="82"/>
      <c r="J27" s="82"/>
      <c r="K27" s="82"/>
    </row>
    <row r="28" spans="1:13" s="77" customFormat="1" ht="15.6">
      <c r="E28" s="78"/>
      <c r="G28" s="79"/>
      <c r="H28" s="79"/>
    </row>
  </sheetData>
  <mergeCells count="20">
    <mergeCell ref="A6:K6"/>
    <mergeCell ref="A1:K1"/>
    <mergeCell ref="A2:K2"/>
    <mergeCell ref="A3:K3"/>
    <mergeCell ref="A4:K4"/>
    <mergeCell ref="A5:K5"/>
    <mergeCell ref="B24:G24"/>
    <mergeCell ref="A7:A8"/>
    <mergeCell ref="B7:B8"/>
    <mergeCell ref="C7:C8"/>
    <mergeCell ref="D7:D8"/>
    <mergeCell ref="E7:E8"/>
    <mergeCell ref="F7:F8"/>
    <mergeCell ref="G7:G8"/>
    <mergeCell ref="H7:H8"/>
    <mergeCell ref="I7:I8"/>
    <mergeCell ref="J7:J8"/>
    <mergeCell ref="K7:K8"/>
    <mergeCell ref="A26:K26"/>
    <mergeCell ref="A27:K27"/>
  </mergeCells>
  <printOptions horizontalCentered="1"/>
  <pageMargins left="0.23622047244094499" right="0.23622047244094499" top="0.261811024" bottom="0.261811024" header="0.31496062992126" footer="0.31496062992126"/>
  <pageSetup paperSize="9"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đơn hang lua chôn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2023-01-17T01:37:04Z</dcterms:created>
  <dcterms:modified xsi:type="dcterms:W3CDTF">2023-01-17T01:41:52Z</dcterms:modified>
</cp:coreProperties>
</file>